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becky_whitelow_killeenisd_org/Documents/Desktop/"/>
    </mc:Choice>
  </mc:AlternateContent>
  <xr:revisionPtr revIDLastSave="0" documentId="8_{14E30BD7-7250-4EC8-B41B-EC28BD7EA1E1}" xr6:coauthVersionLast="47" xr6:coauthVersionMax="47" xr10:uidLastSave="{00000000-0000-0000-0000-000000000000}"/>
  <bookViews>
    <workbookView xWindow="-110" yWindow="-110" windowWidth="19420" windowHeight="1242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B29" i="2"/>
  <c r="B30" i="2" s="1"/>
  <c r="B31" i="2" s="1"/>
  <c r="B32" i="2" s="1"/>
  <c r="B33" i="2" s="1"/>
  <c r="B34" i="2" s="1"/>
  <c r="B35" i="2" s="1"/>
  <c r="E11" i="2"/>
  <c r="E12" i="2" s="1"/>
  <c r="E13" i="2" s="1"/>
  <c r="E14" i="2" s="1"/>
  <c r="E15" i="2" s="1"/>
  <c r="E16" i="2" s="1"/>
  <c r="E17" i="2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<sst xmlns="http://schemas.openxmlformats.org/spreadsheetml/2006/main" count="366" uniqueCount="35">
  <si>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</si>
  <si>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47%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</si>
  <si>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</si>
  <si>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</si>
  <si>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</si>
  <si>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</si>
  <si>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</si>
  <si>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</si>
  <si>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</si>
  <si>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</si>
  <si>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</si>
  <si>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</si>
  <si>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</si>
  <si>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</si>
  <si>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</si>
  <si>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</si>
  <si>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</si>
  <si>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</si>
  <si>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</si>
  <si>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</si>
  <si>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</si>
  <si>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</si>
  <si>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</si>
  <si>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</si>
  <si>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33% to 42% by June 2023.</t>
  </si>
  <si>
    <t>Elementary, 4th Grade Language Arts Board Outcome Goal</t>
  </si>
  <si>
    <t>The percentage of 4th grade students that score "Meets Grade Level" or above on STAAR Reading will increase from 41% to 54% by June 2023.</t>
  </si>
  <si>
    <t>Elementary, 4th Grade Math Board Outcome Goal</t>
  </si>
  <si>
    <t>The percentage of 4th grade students that score "Meets Grade Level" or above on STAAR Math will increase from 25% to 41% by June 2023.</t>
  </si>
  <si>
    <t>Elementary, 5th Grade Language Arts Board Outcome Goal</t>
  </si>
  <si>
    <t>The percentage of 5th grade students that score "Meets Grade Level" or above on STAAR Reading will increase from 36% to 57% by June 2023.</t>
  </si>
  <si>
    <t>Elementary, 5th Grade Math Board Outcome Goal</t>
  </si>
  <si>
    <t>The percentage of 5th grade students that score "Meets Grade Level" or above on STAAR Math will increase from 30% to 47% by June 2023.</t>
  </si>
  <si>
    <t>Elementary, 5th Grade Science Board Outcome Goal</t>
  </si>
  <si>
    <t>The percentage of 5th grade students that score "Meets Grade Level" or above on STAAR Science will increase from 12%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</si>
</sst>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Normal="100" workbookViewId="0">
      <selection activeCell="D25" sqref="D25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0.35</v>
      </c>
      <c r="E5" s="8">
        <v>0.47220000000000001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0.28000000000000003</v>
      </c>
      <c r="C10" s="14">
        <v>0.36</v>
      </c>
      <c r="D10" s="14">
        <v>0.48</v>
      </c>
      <c r="E10" s="14"/>
      <c r="F10" s="14"/>
      <c r="G10" s="14">
        <v>7.0000000000000007E-2</v>
      </c>
      <c r="H10" s="14">
        <v>0.45</v>
      </c>
      <c r="I10" s="14">
        <v>0.15</v>
      </c>
      <c r="J10" s="14" t="s">
        <v>19</v>
      </c>
      <c r="K10" s="14">
        <v>0.34</v>
      </c>
      <c r="L10" s="14">
        <v>0.24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0.4516</v>
      </c>
      <c r="C11" s="8">
        <v>0.29409999999999997</v>
      </c>
      <c r="D11" s="8">
        <v>0.66669999999999996</v>
      </c>
      <c r="E11" s="8"/>
      <c r="F11" s="8"/>
      <c r="G11" s="8">
        <v>0.5</v>
      </c>
      <c r="H11" s="8">
        <v>0.57150000000000001</v>
      </c>
      <c r="I11" s="8">
        <v>0.25</v>
      </c>
      <c r="J11" s="8" t="s">
        <v>19</v>
      </c>
      <c r="K11" s="8">
        <v>0.5</v>
      </c>
      <c r="L11" s="8">
        <v>1</v>
      </c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 t="shared" ref="B12:I12" si="0">IF(((60%-B11)/8)*1+B11&gt;B9,((60%-B11)/8)*1+B11,B9)</f>
        <v>0.47015000000000001</v>
      </c>
      <c r="C12" s="35">
        <f t="shared" si="0"/>
        <v>0.45</v>
      </c>
      <c r="D12" s="35">
        <f t="shared" si="0"/>
        <v>0.65836249999999996</v>
      </c>
      <c r="E12" s="35">
        <f t="shared" si="0"/>
        <v>0.52</v>
      </c>
      <c r="F12" s="35">
        <f t="shared" si="0"/>
        <v>0.75</v>
      </c>
      <c r="G12" s="35">
        <f t="shared" si="0"/>
        <v>0.51249999999999996</v>
      </c>
      <c r="H12" s="35">
        <f t="shared" si="0"/>
        <v>0.59</v>
      </c>
      <c r="I12" s="35">
        <f t="shared" si="0"/>
        <v>0.29375000000000001</v>
      </c>
      <c r="J12" s="35" t="s">
        <v>19</v>
      </c>
      <c r="K12" s="35">
        <f>IF(((60%-K11)/8)*1+K11&gt;K9,((60%-K11)/8)*1+K11,K9)</f>
        <v>0.51249999999999996</v>
      </c>
      <c r="L12" s="35">
        <f>IF(((60%-L11)/8)*1+L11&gt;L9,((60%-L11)/8)*1+L11,L9)</f>
        <v>0.95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>IF(B12&lt;58%,B12+((60%-B12)/7),IF(B12&lt;70%,B12+2%,B12+1%))</f>
        <v>0.48870000000000002</v>
      </c>
      <c r="C13" s="33">
        <f t="shared" ref="C13:E13" si="1">IF(C12&lt;58%,C12+((60%-C12)/7),IF(C12&lt;70%,C12+2%,C12+1%))</f>
        <v>0.47142857142857142</v>
      </c>
      <c r="D13" s="33">
        <f t="shared" si="1"/>
        <v>0.67836249999999998</v>
      </c>
      <c r="E13" s="33">
        <f t="shared" si="1"/>
        <v>0.53142857142857147</v>
      </c>
      <c r="F13" s="33">
        <f>IF(F12&lt;58%,F12+((60%-F12)/7),IF(F12&lt;70%,F12+2%,F12+1%))</f>
        <v>0.76</v>
      </c>
      <c r="G13" s="33">
        <f t="shared" ref="G13:I13" si="2">IF(G12&lt;58%,G12+((60%-G12)/7),IF(G12&lt;70%,G12+2%,G12+1%))</f>
        <v>0.52499999999999991</v>
      </c>
      <c r="H13" s="33">
        <f t="shared" si="2"/>
        <v>0.61</v>
      </c>
      <c r="I13" s="33">
        <f t="shared" si="2"/>
        <v>0.33750000000000002</v>
      </c>
      <c r="J13" s="33" t="s">
        <v>19</v>
      </c>
      <c r="K13" s="33">
        <f t="shared" ref="K13:L13" si="3">IF(K12&lt;58%,K12+((60%-K12)/7),IF(K12&lt;70%,K12+2%,K12+1%))</f>
        <v>0.52499999999999991</v>
      </c>
      <c r="L13" s="33">
        <f t="shared" si="3"/>
        <v>0.96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0.50724999999999998</v>
      </c>
      <c r="C14" s="17">
        <f t="shared" ref="C14:E14" si="4">IF(C13&lt;58%,C13+((60%-C13)/6),IF(C13&lt;70%,C13+2%,C13+1%))</f>
        <v>0.49285714285714283</v>
      </c>
      <c r="D14" s="17">
        <f t="shared" si="4"/>
        <v>0.6983625</v>
      </c>
      <c r="E14" s="17">
        <f t="shared" si="4"/>
        <v>0.54285714285714293</v>
      </c>
      <c r="F14" s="17">
        <f>IF(F13&lt;58%,F13+((60%-F13)/6),IF(F13&lt;70%,F13+2%,F13+1%))</f>
        <v>0.77</v>
      </c>
      <c r="G14" s="17">
        <f t="shared" ref="G14:I14" si="5">IF(G13&lt;58%,G13+((60%-G13)/6),IF(G13&lt;70%,G13+2%,G13+1%))</f>
        <v>0.53749999999999987</v>
      </c>
      <c r="H14" s="17">
        <f t="shared" si="5"/>
        <v>0.63</v>
      </c>
      <c r="I14" s="17">
        <f t="shared" si="5"/>
        <v>0.38125000000000003</v>
      </c>
      <c r="J14" s="17" t="s">
        <v>19</v>
      </c>
      <c r="K14" s="17">
        <f t="shared" ref="K14:L14" si="6">IF(K13&lt;58%,K13+((60%-K13)/6),IF(K13&lt;70%,K13+2%,K13+1%))</f>
        <v>0.53749999999999987</v>
      </c>
      <c r="L14" s="17">
        <f t="shared" si="6"/>
        <v>0.97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0.52579999999999993</v>
      </c>
      <c r="C15" s="14">
        <f t="shared" ref="C15:E15" si="7">IF(C14&lt;58%,C14+((60%-C14)/5),IF(C14&lt;70%,C14+2%,C14+1%))</f>
        <v>0.51428571428571423</v>
      </c>
      <c r="D15" s="14">
        <f t="shared" si="7"/>
        <v>0.71836250000000001</v>
      </c>
      <c r="E15" s="14">
        <f t="shared" si="7"/>
        <v>0.55428571428571438</v>
      </c>
      <c r="F15" s="14">
        <f>IF(F14&lt;58%,F14+((60%-F14)/5),IF(F14&lt;70%,F14+2%,F14+1%))</f>
        <v>0.78</v>
      </c>
      <c r="G15" s="14">
        <f t="shared" ref="G15:I15" si="8">IF(G14&lt;58%,G14+((60%-G14)/5),IF(G14&lt;70%,G14+2%,G14+1%))</f>
        <v>0.54999999999999993</v>
      </c>
      <c r="H15" s="14">
        <f t="shared" si="8"/>
        <v>0.65</v>
      </c>
      <c r="I15" s="14">
        <f t="shared" si="8"/>
        <v>0.42500000000000004</v>
      </c>
      <c r="J15" s="14" t="s">
        <v>19</v>
      </c>
      <c r="K15" s="14">
        <f t="shared" ref="K15:L15" si="9">IF(K14&lt;58%,K14+((60%-K14)/5),IF(K14&lt;70%,K14+2%,K14+1%))</f>
        <v>0.54999999999999993</v>
      </c>
      <c r="L15" s="14">
        <f t="shared" si="9"/>
        <v>0.98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0.54434999999999989</v>
      </c>
      <c r="C16" s="17">
        <f t="shared" si="10"/>
        <v>0.5357142857142857</v>
      </c>
      <c r="D16" s="17">
        <f t="shared" si="10"/>
        <v>0.72836250000000002</v>
      </c>
      <c r="E16" s="17">
        <f t="shared" si="10"/>
        <v>0.56571428571428584</v>
      </c>
      <c r="F16" s="17">
        <f>IF(F15&lt;58%,F15+((60%-F15)/4),IF(F15&lt;70%,F15+2%,F15+1%))</f>
        <v>0.79</v>
      </c>
      <c r="G16" s="17">
        <f t="shared" ref="G16:I16" si="11">IF(G15&lt;58%,G15+((60%-G15)/4),IF(G15&lt;70%,G15+2%,G15+1%))</f>
        <v>0.5625</v>
      </c>
      <c r="H16" s="17">
        <f t="shared" si="11"/>
        <v>0.67</v>
      </c>
      <c r="I16" s="17">
        <f t="shared" si="11"/>
        <v>0.46875</v>
      </c>
      <c r="J16" s="17" t="s">
        <v>19</v>
      </c>
      <c r="K16" s="17">
        <f t="shared" ref="K16:L16" si="12">IF(K15&lt;58%,K15+((60%-K15)/4),IF(K15&lt;70%,K15+2%,K15+1%))</f>
        <v>0.5625</v>
      </c>
      <c r="L16" s="17">
        <f t="shared" si="12"/>
        <v>0.99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0.56289999999999996</v>
      </c>
      <c r="C17" s="14">
        <f t="shared" si="13"/>
        <v>0.55714285714285716</v>
      </c>
      <c r="D17" s="14">
        <f t="shared" si="13"/>
        <v>0.73836250000000003</v>
      </c>
      <c r="E17" s="14">
        <f t="shared" si="13"/>
        <v>0.57714285714285718</v>
      </c>
      <c r="F17" s="14">
        <f>IF(F16&lt;58%,F16+((60%-F16)/3),IF(F16&lt;70%,F16+2%,F16+1%))</f>
        <v>0.8</v>
      </c>
      <c r="G17" s="14">
        <f t="shared" ref="G17:I17" si="14">IF(G16&lt;58%,G16+((60%-G16)/3),IF(G16&lt;70%,G16+2%,G16+1%))</f>
        <v>0.57499999999999996</v>
      </c>
      <c r="H17" s="14">
        <f t="shared" si="14"/>
        <v>0.69000000000000006</v>
      </c>
      <c r="I17" s="14">
        <f t="shared" si="14"/>
        <v>0.51249999999999996</v>
      </c>
      <c r="J17" s="14" t="s">
        <v>19</v>
      </c>
      <c r="K17" s="14">
        <f t="shared" ref="K17:L17" si="15">IF(K16&lt;58%,K16+((60%-K16)/3),IF(K16&lt;70%,K16+2%,K16+1%))</f>
        <v>0.57499999999999996</v>
      </c>
      <c r="L17" s="14">
        <f t="shared" si="15"/>
        <v>1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0.58145000000000002</v>
      </c>
      <c r="C18" s="17">
        <f t="shared" si="16"/>
        <v>0.57857142857142851</v>
      </c>
      <c r="D18" s="17">
        <f t="shared" si="16"/>
        <v>0.74836250000000004</v>
      </c>
      <c r="E18" s="17">
        <f t="shared" si="16"/>
        <v>0.58857142857142852</v>
      </c>
      <c r="F18" s="17">
        <f>IF(F17&lt;58%,F17+((60%-F17)/2),IF(F17&lt;70%,F17+2%,F17+1%))</f>
        <v>0.81</v>
      </c>
      <c r="G18" s="17">
        <f t="shared" ref="G18:I18" si="17">IF(G17&lt;58%,G17+((60%-G17)/2),IF(G17&lt;70%,G17+2%,G17+1%))</f>
        <v>0.58749999999999991</v>
      </c>
      <c r="H18" s="17">
        <f t="shared" si="17"/>
        <v>0.71000000000000008</v>
      </c>
      <c r="I18" s="17">
        <f t="shared" si="17"/>
        <v>0.55624999999999991</v>
      </c>
      <c r="J18" s="17" t="s">
        <v>19</v>
      </c>
      <c r="K18" s="17">
        <f t="shared" ref="K18:L18" si="18">IF(K17&lt;58%,K17+((60%-K17)/2),IF(K17&lt;70%,K17+2%,K17+1%))</f>
        <v>0.58749999999999991</v>
      </c>
      <c r="L18" s="17">
        <f t="shared" si="18"/>
        <v>1.01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0.60145000000000004</v>
      </c>
      <c r="C19" s="14">
        <f t="shared" si="19"/>
        <v>0.6</v>
      </c>
      <c r="D19" s="14">
        <f t="shared" si="19"/>
        <v>0.75836250000000005</v>
      </c>
      <c r="E19" s="14">
        <f t="shared" si="19"/>
        <v>0.60857142857142854</v>
      </c>
      <c r="F19" s="14">
        <f>IF(F18&lt;58%,F18+((60%-F18)),IF(F18&lt;70%,F18+2%,F18+1%))</f>
        <v>0.82000000000000006</v>
      </c>
      <c r="G19" s="14">
        <f t="shared" ref="G19:I19" si="20">IF(G18&lt;58%,G18+((60%-G18)),IF(G18&lt;70%,G18+2%,G18+1%))</f>
        <v>0.60749999999999993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0.60749999999999993</v>
      </c>
      <c r="L19" s="14">
        <f t="shared" si="21"/>
        <v>1.02</v>
      </c>
      <c r="M19" s="14" t="s">
        <v>19</v>
      </c>
      <c r="N19" s="14" t="s">
        <v>19</v>
      </c>
    </row>
    <row r="21" spans="1:14" ht="15.6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6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6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0.23</v>
      </c>
      <c r="E25" s="8">
        <v>0.33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0.28000000000000003</v>
      </c>
      <c r="C30" s="23">
        <v>0.36</v>
      </c>
      <c r="D30" s="23">
        <v>0.48</v>
      </c>
      <c r="E30" s="23"/>
      <c r="F30" s="23"/>
      <c r="G30" s="23">
        <v>7.0000000000000007E-2</v>
      </c>
      <c r="H30" s="23">
        <v>0.45</v>
      </c>
      <c r="I30" s="23">
        <v>0.15</v>
      </c>
      <c r="J30" s="23" t="s">
        <v>19</v>
      </c>
      <c r="K30" s="23">
        <v>0.34</v>
      </c>
      <c r="L30" s="23">
        <v>0.24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0.2581</v>
      </c>
      <c r="C31" s="8">
        <v>0.1176</v>
      </c>
      <c r="D31" s="8">
        <v>0.6</v>
      </c>
      <c r="E31" s="8"/>
      <c r="F31" s="8"/>
      <c r="G31" s="8">
        <v>0.5</v>
      </c>
      <c r="H31" s="8">
        <v>0.56999999999999995</v>
      </c>
      <c r="I31" s="8">
        <v>0.25</v>
      </c>
      <c r="J31" s="8" t="s">
        <v>19</v>
      </c>
      <c r="K31" s="8">
        <v>0.34</v>
      </c>
      <c r="L31" s="8">
        <v>1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 t="shared" ref="B32:I32" si="22">IF(((60%-B31)/8)*1+B31&gt;B29,((60%-B31)/8)*1+B31,B29)</f>
        <v>0.30083749999999998</v>
      </c>
      <c r="C32" s="35">
        <f t="shared" si="22"/>
        <v>0.35</v>
      </c>
      <c r="D32" s="35">
        <f t="shared" si="22"/>
        <v>0.6</v>
      </c>
      <c r="E32" s="35">
        <f t="shared" si="22"/>
        <v>0.41</v>
      </c>
      <c r="F32" s="35">
        <f t="shared" si="22"/>
        <v>0.72</v>
      </c>
      <c r="G32" s="35">
        <f t="shared" si="22"/>
        <v>0.51249999999999996</v>
      </c>
      <c r="H32" s="35">
        <f t="shared" si="22"/>
        <v>0.57374999999999998</v>
      </c>
      <c r="I32" s="35">
        <f t="shared" si="22"/>
        <v>0.29375000000000001</v>
      </c>
      <c r="J32" s="35" t="s">
        <v>19</v>
      </c>
      <c r="K32" s="35">
        <f>IF(((60%-K31)/8)*1+K31&gt;K29,((60%-K31)/8)*1+K31,K29)</f>
        <v>0.3725</v>
      </c>
      <c r="L32" s="35">
        <f>IF(((60%-L31)/8)*1+L31&gt;L29,((60%-L31)/8)*1+L31,L29)</f>
        <v>0.95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 t="shared" ref="B33:E33" si="23">IF(B32&lt;58%,B32+((60%-B32)/7),IF(B32&lt;70%,B32+2%,B32+1%))</f>
        <v>0.34357499999999996</v>
      </c>
      <c r="C33" s="38">
        <f t="shared" si="23"/>
        <v>0.38571428571428568</v>
      </c>
      <c r="D33" s="38">
        <f t="shared" si="23"/>
        <v>0.62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0.52499999999999991</v>
      </c>
      <c r="H33" s="38">
        <f t="shared" si="24"/>
        <v>0.57750000000000001</v>
      </c>
      <c r="I33" s="38">
        <f t="shared" si="24"/>
        <v>0.33750000000000002</v>
      </c>
      <c r="J33" s="38" t="s">
        <v>19</v>
      </c>
      <c r="K33" s="38">
        <f t="shared" ref="K33:L33" si="25">IF(K32&lt;58%,K32+((60%-K32)/7),IF(K32&lt;70%,K32+2%,K32+1%))</f>
        <v>0.40499999999999997</v>
      </c>
      <c r="L33" s="38">
        <f t="shared" si="25"/>
        <v>0.96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0.38631249999999995</v>
      </c>
      <c r="C34" s="17">
        <f t="shared" si="26"/>
        <v>0.42142857142857137</v>
      </c>
      <c r="D34" s="17">
        <f t="shared" si="26"/>
        <v>0.64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0.53749999999999987</v>
      </c>
      <c r="H34" s="17">
        <f t="shared" si="27"/>
        <v>0.58125000000000004</v>
      </c>
      <c r="I34" s="17">
        <f t="shared" si="27"/>
        <v>0.38125000000000003</v>
      </c>
      <c r="J34" s="17" t="s">
        <v>19</v>
      </c>
      <c r="K34" s="17">
        <f t="shared" ref="K34:L34" si="28">IF(K33&lt;58%,K33+((60%-K33)/6),IF(K33&lt;70%,K33+2%,K33+1%))</f>
        <v>0.4375</v>
      </c>
      <c r="L34" s="17">
        <f t="shared" si="28"/>
        <v>0.97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0.42904999999999993</v>
      </c>
      <c r="C35" s="23">
        <f t="shared" si="29"/>
        <v>0.45714285714285707</v>
      </c>
      <c r="D35" s="23">
        <f t="shared" si="29"/>
        <v>0.66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0.54999999999999993</v>
      </c>
      <c r="H35" s="23">
        <f t="shared" si="30"/>
        <v>0.60125000000000006</v>
      </c>
      <c r="I35" s="23">
        <f t="shared" si="30"/>
        <v>0.42500000000000004</v>
      </c>
      <c r="J35" s="23" t="s">
        <v>19</v>
      </c>
      <c r="K35" s="23">
        <f t="shared" ref="K35:L35" si="31">IF(K34&lt;58%,K34+((60%-K34)/5),IF(K34&lt;70%,K34+2%,K34+1%))</f>
        <v>0.47</v>
      </c>
      <c r="L35" s="23">
        <f t="shared" si="31"/>
        <v>0.98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0.47178749999999992</v>
      </c>
      <c r="C36" s="17">
        <f t="shared" si="32"/>
        <v>0.49285714285714277</v>
      </c>
      <c r="D36" s="17">
        <f t="shared" si="32"/>
        <v>0.68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0.5625</v>
      </c>
      <c r="H36" s="17">
        <f t="shared" si="33"/>
        <v>0.62125000000000008</v>
      </c>
      <c r="I36" s="17">
        <f t="shared" si="33"/>
        <v>0.46875</v>
      </c>
      <c r="J36" s="17" t="s">
        <v>19</v>
      </c>
      <c r="K36" s="17">
        <f t="shared" ref="K36:L36" si="34">IF(K35&lt;58%,K35+((60%-K35)/4),IF(K35&lt;70%,K35+2%,K35+1%))</f>
        <v>0.50249999999999995</v>
      </c>
      <c r="L36" s="17">
        <f t="shared" si="34"/>
        <v>0.99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0.5145249999999999</v>
      </c>
      <c r="C37" s="23">
        <f t="shared" si="35"/>
        <v>0.52857142857142847</v>
      </c>
      <c r="D37" s="23">
        <f t="shared" si="35"/>
        <v>0.70000000000000007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0.57499999999999996</v>
      </c>
      <c r="H37" s="23">
        <f t="shared" si="36"/>
        <v>0.6412500000000001</v>
      </c>
      <c r="I37" s="23">
        <f t="shared" si="36"/>
        <v>0.51249999999999996</v>
      </c>
      <c r="J37" s="23" t="s">
        <v>19</v>
      </c>
      <c r="K37" s="23">
        <f t="shared" ref="K37:L37" si="37">IF(K36&lt;58%,K36+((60%-K36)/3),IF(K36&lt;70%,K36+2%,K36+1%))</f>
        <v>0.53499999999999992</v>
      </c>
      <c r="L37" s="23">
        <f t="shared" si="37"/>
        <v>1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0.55726249999999999</v>
      </c>
      <c r="C38" s="17">
        <f t="shared" si="38"/>
        <v>0.56428571428571428</v>
      </c>
      <c r="D38" s="17">
        <f t="shared" si="38"/>
        <v>0.71000000000000008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0.58749999999999991</v>
      </c>
      <c r="H38" s="17">
        <f t="shared" si="39"/>
        <v>0.66125000000000012</v>
      </c>
      <c r="I38" s="17">
        <f t="shared" si="39"/>
        <v>0.55624999999999991</v>
      </c>
      <c r="J38" s="17" t="s">
        <v>19</v>
      </c>
      <c r="K38" s="17">
        <f t="shared" ref="K38:L38" si="40">IF(K37&lt;58%,K37+((60%-K37)/2),IF(K37&lt;70%,K37+2%,K37+1%))</f>
        <v>0.56749999999999989</v>
      </c>
      <c r="L38" s="17">
        <f t="shared" si="40"/>
        <v>1.01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</v>
      </c>
      <c r="D39" s="23">
        <f t="shared" si="41"/>
        <v>0.72000000000000008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0.60749999999999993</v>
      </c>
      <c r="H39" s="23">
        <f t="shared" si="42"/>
        <v>0.68125000000000013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</v>
      </c>
      <c r="L39" s="23">
        <f t="shared" si="43"/>
        <v>1.02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19" zoomScaleNormal="100" workbookViewId="0">
      <selection activeCell="A2" sqref="A2:N2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0.4133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0.19439999999999999</v>
      </c>
      <c r="C9" s="8">
        <v>0.47620000000000001</v>
      </c>
      <c r="D9" s="8">
        <v>0.88890000000000002</v>
      </c>
      <c r="E9" s="8"/>
      <c r="F9" s="8"/>
      <c r="G9" s="8">
        <v>0</v>
      </c>
      <c r="H9" s="8">
        <v>0.85709999999999997</v>
      </c>
      <c r="I9" s="8">
        <v>0.26319999999999999</v>
      </c>
      <c r="J9" s="8" t="s">
        <v>19</v>
      </c>
      <c r="K9" s="8">
        <v>0.4375</v>
      </c>
      <c r="L9" s="8">
        <v>0.42859999999999998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0.49167500000000003</v>
      </c>
      <c r="D10" s="35">
        <f t="shared" si="0"/>
        <v>0.85278750000000003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0.82496249999999993</v>
      </c>
      <c r="I10" s="35">
        <f t="shared" si="0"/>
        <v>0.30530000000000002</v>
      </c>
      <c r="J10" s="35" t="s">
        <v>19</v>
      </c>
      <c r="K10" s="35">
        <f>IF(((60%-K9)/8)*1+K9&gt;K8,((60%-K9)/8)*1+K9,K8)</f>
        <v>0.45781250000000001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0.43714285714285711</v>
      </c>
      <c r="C11" s="33">
        <f t="shared" si="1"/>
        <v>0.50714999999999999</v>
      </c>
      <c r="D11" s="33">
        <f t="shared" si="1"/>
        <v>0.86278750000000004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0.83496249999999994</v>
      </c>
      <c r="I11" s="33">
        <f t="shared" si="2"/>
        <v>0.34739999999999999</v>
      </c>
      <c r="J11" s="33" t="s">
        <v>19</v>
      </c>
      <c r="K11" s="33">
        <f t="shared" ref="K11:L11" si="3">IF(K10&lt;58%,K10+((60%-K10)/7),IF(K10&lt;70%,K10+2%,K10+1%))</f>
        <v>0.47812500000000002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0.46428571428571425</v>
      </c>
      <c r="C12" s="17">
        <f t="shared" si="4"/>
        <v>0.52262500000000001</v>
      </c>
      <c r="D12" s="17">
        <f t="shared" si="4"/>
        <v>0.87278750000000005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0.84496249999999995</v>
      </c>
      <c r="I12" s="17">
        <f t="shared" si="5"/>
        <v>0.38949999999999996</v>
      </c>
      <c r="J12" s="17" t="s">
        <v>19</v>
      </c>
      <c r="K12" s="17">
        <f t="shared" ref="K12:L12" si="6">IF(K11&lt;58%,K11+((60%-K11)/6),IF(K11&lt;70%,K11+2%,K11+1%))</f>
        <v>0.49843750000000003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0.49142857142857138</v>
      </c>
      <c r="C13" s="14">
        <f t="shared" si="7"/>
        <v>0.53810000000000002</v>
      </c>
      <c r="D13" s="14">
        <f t="shared" si="7"/>
        <v>0.88278750000000006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0.85496249999999996</v>
      </c>
      <c r="I13" s="14">
        <f t="shared" si="8"/>
        <v>0.43159999999999998</v>
      </c>
      <c r="J13" s="14" t="s">
        <v>19</v>
      </c>
      <c r="K13" s="14">
        <f t="shared" ref="K13:L13" si="9">IF(K12&lt;58%,K12+((60%-K12)/5),IF(K12&lt;70%,K12+2%,K12+1%))</f>
        <v>0.51875000000000004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0.51857142857142857</v>
      </c>
      <c r="C14" s="17">
        <f t="shared" si="10"/>
        <v>0.55357500000000004</v>
      </c>
      <c r="D14" s="17">
        <f t="shared" si="10"/>
        <v>0.89278750000000007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0.86496249999999997</v>
      </c>
      <c r="I14" s="17">
        <f t="shared" si="11"/>
        <v>0.47370000000000001</v>
      </c>
      <c r="J14" s="17" t="s">
        <v>19</v>
      </c>
      <c r="K14" s="17">
        <f t="shared" ref="K14:L14" si="12">IF(K13&lt;58%,K13+((60%-K13)/4),IF(K13&lt;70%,K13+2%,K13+1%))</f>
        <v>0.5390625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0.54571428571428571</v>
      </c>
      <c r="C15" s="14">
        <f t="shared" si="13"/>
        <v>0.56905000000000006</v>
      </c>
      <c r="D15" s="14">
        <f t="shared" si="13"/>
        <v>0.90278750000000008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0.87496249999999998</v>
      </c>
      <c r="I15" s="14">
        <f t="shared" si="14"/>
        <v>0.51580000000000004</v>
      </c>
      <c r="J15" s="14" t="s">
        <v>19</v>
      </c>
      <c r="K15" s="14">
        <f t="shared" ref="K15:L15" si="15">IF(K14&lt;58%,K14+((60%-K14)/3),IF(K14&lt;70%,K14+2%,K14+1%))</f>
        <v>0.55937499999999996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0.57285714285714284</v>
      </c>
      <c r="C16" s="17">
        <f t="shared" si="16"/>
        <v>0.58452499999999996</v>
      </c>
      <c r="D16" s="17">
        <f t="shared" si="16"/>
        <v>0.91278750000000008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0.88496249999999999</v>
      </c>
      <c r="I16" s="17">
        <f t="shared" si="17"/>
        <v>0.55790000000000006</v>
      </c>
      <c r="J16" s="17" t="s">
        <v>19</v>
      </c>
      <c r="K16" s="17">
        <f t="shared" ref="K16:L16" si="18">IF(K15&lt;58%,K15+((60%-K15)/2),IF(K15&lt;70%,K15+2%,K15+1%))</f>
        <v>0.57968749999999991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0.60452499999999998</v>
      </c>
      <c r="D17" s="14">
        <f t="shared" si="19"/>
        <v>0.92278750000000009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0.89496249999999999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6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0.25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8.3299999999999999E-2</v>
      </c>
      <c r="C27" s="8">
        <v>0.47599999999999998</v>
      </c>
      <c r="D27" s="8">
        <v>0.44</v>
      </c>
      <c r="E27" s="8"/>
      <c r="F27" s="8"/>
      <c r="G27" s="8">
        <v>0</v>
      </c>
      <c r="H27" s="8">
        <v>0.28999999999999998</v>
      </c>
      <c r="I27" s="8">
        <v>5.2600000000000001E-2</v>
      </c>
      <c r="J27" s="8" t="s">
        <v>19</v>
      </c>
      <c r="K27" s="8">
        <v>0.27</v>
      </c>
      <c r="L27" s="8">
        <v>0.43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0.24</v>
      </c>
      <c r="C28" s="35">
        <f t="shared" si="22"/>
        <v>0.49149999999999999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0.46</v>
      </c>
      <c r="I28" s="35">
        <f t="shared" si="22"/>
        <v>0.16</v>
      </c>
      <c r="J28" s="35" t="s">
        <v>19</v>
      </c>
      <c r="K28" s="35">
        <f>IF(((60%-K27)/8)*1+K27&gt;K26,((60%-K27)/8)*1+K27,K26)</f>
        <v>0.31125000000000003</v>
      </c>
      <c r="L28" s="35">
        <f>IF(((60%-L27)/8)*1+L27&gt;L26,((60%-L27)/8)*1+L27,L26)</f>
        <v>0.45124999999999998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0.29142857142857143</v>
      </c>
      <c r="C29" s="38">
        <f t="shared" si="23"/>
        <v>0.50700000000000001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0.48000000000000004</v>
      </c>
      <c r="I29" s="38">
        <f t="shared" si="24"/>
        <v>0.22285714285714286</v>
      </c>
      <c r="J29" s="38" t="s">
        <v>19</v>
      </c>
      <c r="K29" s="38">
        <f t="shared" ref="K29:L29" si="25">IF(K28&lt;58%,K28+((60%-K28)/7),IF(K28&lt;70%,K28+2%,K28+1%))</f>
        <v>0.35250000000000004</v>
      </c>
      <c r="L29" s="38">
        <f t="shared" si="25"/>
        <v>0.47249999999999998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0.34285714285714286</v>
      </c>
      <c r="C30" s="17">
        <f t="shared" si="26"/>
        <v>0.52249999999999996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0.5</v>
      </c>
      <c r="I30" s="17">
        <f t="shared" si="27"/>
        <v>0.2857142857142857</v>
      </c>
      <c r="J30" s="17" t="s">
        <v>19</v>
      </c>
      <c r="K30" s="17">
        <f t="shared" ref="K30:L30" si="28">IF(K29&lt;58%,K29+((60%-K29)/6),IF(K29&lt;70%,K29+2%,K29+1%))</f>
        <v>0.39375000000000004</v>
      </c>
      <c r="L30" s="17">
        <f t="shared" si="28"/>
        <v>0.49374999999999997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0.39428571428571429</v>
      </c>
      <c r="C31" s="23">
        <f t="shared" si="29"/>
        <v>0.53799999999999992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0.52</v>
      </c>
      <c r="I31" s="23">
        <f t="shared" si="30"/>
        <v>0.34857142857142853</v>
      </c>
      <c r="J31" s="23" t="s">
        <v>19</v>
      </c>
      <c r="K31" s="23">
        <f t="shared" ref="K31:L31" si="31">IF(K30&lt;58%,K30+((60%-K30)/5),IF(K30&lt;70%,K30+2%,K30+1%))</f>
        <v>0.43500000000000005</v>
      </c>
      <c r="L31" s="23">
        <f t="shared" si="31"/>
        <v>0.51500000000000001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0.44571428571428573</v>
      </c>
      <c r="C32" s="17">
        <f t="shared" si="32"/>
        <v>0.55349999999999988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0.54</v>
      </c>
      <c r="I32" s="17">
        <f t="shared" si="33"/>
        <v>0.41142857142857137</v>
      </c>
      <c r="J32" s="17" t="s">
        <v>19</v>
      </c>
      <c r="K32" s="17">
        <f t="shared" ref="K32:L32" si="34">IF(K31&lt;58%,K31+((60%-K31)/4),IF(K31&lt;70%,K31+2%,K31+1%))</f>
        <v>0.47625000000000006</v>
      </c>
      <c r="L32" s="17">
        <f t="shared" si="34"/>
        <v>0.53625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0.49714285714285716</v>
      </c>
      <c r="C33" s="23">
        <f t="shared" si="35"/>
        <v>0.56899999999999995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0.56000000000000005</v>
      </c>
      <c r="I33" s="23">
        <f t="shared" si="36"/>
        <v>0.47428571428571425</v>
      </c>
      <c r="J33" s="23" t="s">
        <v>19</v>
      </c>
      <c r="K33" s="23">
        <f t="shared" ref="K33:L33" si="37">IF(K32&lt;58%,K32+((60%-K32)/3),IF(K32&lt;70%,K32+2%,K32+1%))</f>
        <v>0.51750000000000007</v>
      </c>
      <c r="L33" s="23">
        <f t="shared" si="37"/>
        <v>0.5575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0.5485714285714286</v>
      </c>
      <c r="C34" s="17">
        <f t="shared" si="38"/>
        <v>0.58450000000000002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0.58000000000000007</v>
      </c>
      <c r="I34" s="17">
        <f t="shared" si="39"/>
        <v>0.53714285714285714</v>
      </c>
      <c r="J34" s="17" t="s">
        <v>19</v>
      </c>
      <c r="K34" s="17">
        <f t="shared" ref="K34:L34" si="40">IF(K33&lt;58%,K33+((60%-K33)/2),IF(K33&lt;70%,K33+2%,K33+1%))</f>
        <v>0.55875000000000008</v>
      </c>
      <c r="L34" s="17">
        <f t="shared" si="40"/>
        <v>0.57874999999999999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0.60450000000000004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0.60000000000000009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abSelected="1" zoomScaleNormal="100" workbookViewId="0">
      <selection activeCell="A38" sqref="A38:N38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0.36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0.3</v>
      </c>
      <c r="C9" s="8">
        <v>0.44</v>
      </c>
      <c r="D9" s="8">
        <v>0.21</v>
      </c>
      <c r="E9" s="8"/>
      <c r="F9" s="8"/>
      <c r="G9" s="8">
        <v>0</v>
      </c>
      <c r="H9" s="8">
        <v>0.77780000000000005</v>
      </c>
      <c r="I9" s="8">
        <v>0.15</v>
      </c>
      <c r="J9" s="8" t="s">
        <v>19</v>
      </c>
      <c r="K9" s="8">
        <v>0.36</v>
      </c>
      <c r="L9" s="8">
        <v>0.56999999999999995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0.755575</v>
      </c>
      <c r="I10" s="35">
        <f t="shared" si="0"/>
        <v>0.22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0.57374999999999998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0.76557500000000001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0.48857142857142855</v>
      </c>
      <c r="L11" s="33">
        <f t="shared" si="3"/>
        <v>0.57750000000000001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0.53571428571428581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0.77557500000000001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0.50714285714285712</v>
      </c>
      <c r="L12" s="17">
        <f t="shared" si="6"/>
        <v>0.58125000000000004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0.5485714285714286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0.78557500000000002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0.52571428571428569</v>
      </c>
      <c r="L13" s="14">
        <f t="shared" si="9"/>
        <v>0.60125000000000006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0.56142857142857139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0.79557500000000003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0.54428571428571426</v>
      </c>
      <c r="L14" s="17">
        <f t="shared" si="12"/>
        <v>0.62125000000000008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0.57428571428571429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0.80557500000000004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0.56285714285714283</v>
      </c>
      <c r="L15" s="14">
        <f t="shared" si="15"/>
        <v>0.6412500000000001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0.58714285714285719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0.81557500000000005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0.58142857142857141</v>
      </c>
      <c r="L16" s="17">
        <f t="shared" si="18"/>
        <v>0.66125000000000012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0.60714285714285721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0.82557500000000006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0.60142857142857142</v>
      </c>
      <c r="L17" s="14">
        <f t="shared" si="21"/>
        <v>0.68125000000000013</v>
      </c>
      <c r="M17" s="14" t="s">
        <v>19</v>
      </c>
      <c r="N17" s="14" t="s">
        <v>19</v>
      </c>
    </row>
    <row r="19" spans="1:14" ht="15.6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0.3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0.15</v>
      </c>
      <c r="C27" s="8">
        <v>0.48</v>
      </c>
      <c r="D27" s="8">
        <v>0.28999999999999998</v>
      </c>
      <c r="E27" s="8"/>
      <c r="F27" s="8"/>
      <c r="G27" s="8">
        <v>0</v>
      </c>
      <c r="H27" s="8">
        <v>0.55559999999999998</v>
      </c>
      <c r="I27" s="8">
        <v>0.15</v>
      </c>
      <c r="J27" s="8" t="s">
        <v>19</v>
      </c>
      <c r="K27" s="8">
        <v>0.31</v>
      </c>
      <c r="L27" s="8">
        <v>0.15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0.3</v>
      </c>
      <c r="C28" s="35">
        <f t="shared" si="22"/>
        <v>0.495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0.56115000000000004</v>
      </c>
      <c r="I28" s="35">
        <f t="shared" si="22"/>
        <v>0.20624999999999999</v>
      </c>
      <c r="J28" s="35" t="s">
        <v>19</v>
      </c>
      <c r="K28" s="35">
        <f>IF(((60%-K27)/8)*1+K27&gt;K26,((60%-K27)/8)*1+K27,K26)</f>
        <v>0.37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0.34285714285714286</v>
      </c>
      <c r="C29" s="38">
        <f t="shared" si="23"/>
        <v>0.51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0.56669999999999998</v>
      </c>
      <c r="I29" s="38">
        <f t="shared" si="24"/>
        <v>0.26250000000000001</v>
      </c>
      <c r="J29" s="38" t="s">
        <v>19</v>
      </c>
      <c r="K29" s="38">
        <f t="shared" ref="K29:L29" si="25">IF(K28&lt;58%,K28+((60%-K28)/7),IF(K28&lt;70%,K28+2%,K28+1%))</f>
        <v>0.40285714285714286</v>
      </c>
      <c r="L29" s="38">
        <f t="shared" si="25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0.38571428571428573</v>
      </c>
      <c r="C30" s="17">
        <f t="shared" si="26"/>
        <v>0.52500000000000002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0.57224999999999993</v>
      </c>
      <c r="I30" s="17">
        <f t="shared" si="27"/>
        <v>0.31874999999999998</v>
      </c>
      <c r="J30" s="17" t="s">
        <v>19</v>
      </c>
      <c r="K30" s="17">
        <f t="shared" ref="K30:L30" si="28">IF(K29&lt;58%,K29+((60%-K29)/6),IF(K29&lt;70%,K29+2%,K29+1%))</f>
        <v>0.43571428571428572</v>
      </c>
      <c r="L30" s="17">
        <f t="shared" si="28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0.4285714285714286</v>
      </c>
      <c r="C31" s="23">
        <f t="shared" si="29"/>
        <v>0.54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0.57779999999999998</v>
      </c>
      <c r="I31" s="23">
        <f t="shared" si="30"/>
        <v>0.375</v>
      </c>
      <c r="J31" s="23" t="s">
        <v>19</v>
      </c>
      <c r="K31" s="23">
        <f t="shared" ref="K31:L31" si="31">IF(K30&lt;58%,K30+((60%-K30)/5),IF(K30&lt;70%,K30+2%,K30+1%))</f>
        <v>0.46857142857142858</v>
      </c>
      <c r="L31" s="23">
        <f t="shared" si="31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0.47142857142857142</v>
      </c>
      <c r="C32" s="17">
        <f t="shared" si="32"/>
        <v>0.55500000000000005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0.58335000000000004</v>
      </c>
      <c r="I32" s="17">
        <f t="shared" si="33"/>
        <v>0.43125000000000002</v>
      </c>
      <c r="J32" s="17" t="s">
        <v>19</v>
      </c>
      <c r="K32" s="17">
        <f t="shared" ref="K32:L32" si="34">IF(K31&lt;58%,K31+((60%-K31)/4),IF(K31&lt;70%,K31+2%,K31+1%))</f>
        <v>0.50142857142857145</v>
      </c>
      <c r="L32" s="17">
        <f t="shared" si="34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0.51428571428571423</v>
      </c>
      <c r="C33" s="23">
        <f t="shared" si="35"/>
        <v>0.57000000000000006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0.60335000000000005</v>
      </c>
      <c r="I33" s="23">
        <f t="shared" si="36"/>
        <v>0.48749999999999999</v>
      </c>
      <c r="J33" s="23" t="s">
        <v>19</v>
      </c>
      <c r="K33" s="23">
        <f t="shared" ref="K33:L33" si="37">IF(K32&lt;58%,K32+((60%-K32)/3),IF(K32&lt;70%,K32+2%,K32+1%))</f>
        <v>0.53428571428571425</v>
      </c>
      <c r="L33" s="23">
        <f t="shared" si="3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0.55714285714285716</v>
      </c>
      <c r="C34" s="17">
        <f t="shared" si="38"/>
        <v>0.58499999999999996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0.62335000000000007</v>
      </c>
      <c r="I34" s="17">
        <f t="shared" si="39"/>
        <v>0.54374999999999996</v>
      </c>
      <c r="J34" s="17" t="s">
        <v>19</v>
      </c>
      <c r="K34" s="17">
        <f t="shared" ref="K34:L34" si="40">IF(K33&lt;58%,K33+((60%-K33)/2),IF(K33&lt;70%,K33+2%,K33+1%))</f>
        <v>0.56714285714285717</v>
      </c>
      <c r="L34" s="17">
        <f t="shared" si="40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0.60499999999999998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0.64335000000000009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  <row r="37" spans="1:14" ht="15.6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6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6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0.12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9.1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>
        <v>0.08</v>
      </c>
      <c r="C45" s="8">
        <v>0.12</v>
      </c>
      <c r="D45" s="8">
        <v>0.14000000000000001</v>
      </c>
      <c r="E45" s="8"/>
      <c r="F45" s="8"/>
      <c r="G45" s="8">
        <v>0</v>
      </c>
      <c r="H45" s="8">
        <v>0.33</v>
      </c>
      <c r="I45" s="8">
        <v>0</v>
      </c>
      <c r="J45" s="8" t="s">
        <v>19</v>
      </c>
      <c r="K45" s="8">
        <v>0.13</v>
      </c>
      <c r="L45" s="8">
        <v>0.14000000000000001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 t="shared" ref="B46:I46" si="44">IF(((60%-B45)/8)*1+B45&gt;B44,((60%-B45)/8)*1+B45,B44)</f>
        <v>0.21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0.14000000000000001</v>
      </c>
      <c r="J46" s="35" t="s">
        <v>19</v>
      </c>
      <c r="K46" s="35">
        <f>IF(((60%-K45)/8)*1+K45&gt;K44,((60%-K45)/8)*1+K45,K44)</f>
        <v>0.27</v>
      </c>
      <c r="L46" s="35">
        <f>IF(((60%-L45)/8)*1+L45&gt;L44,((60%-L45)/8)*1+L45,L44)</f>
        <v>0.27</v>
      </c>
      <c r="M46" s="35" t="s">
        <v>19</v>
      </c>
      <c r="N46" s="36" t="s">
        <v>19</v>
      </c>
    </row>
    <row r="47" spans="1:14" ht="15" thickTop="1">
      <c r="A47" s="43">
        <v>2024</v>
      </c>
      <c r="B47" s="44">
        <f t="shared" ref="B47:E47" si="45">IF(B46&lt;58%,B46+((60%-B46)/7),IF(B46&lt;70%,B46+2%,B46+1%))</f>
        <v>0.26571428571428568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0.20571428571428574</v>
      </c>
      <c r="J47" s="44" t="s">
        <v>19</v>
      </c>
      <c r="K47" s="44">
        <f t="shared" ref="K47:L47" si="47">IF(K46&lt;58%,K46+((60%-K46)/7),IF(K46&lt;70%,K46+2%,K46+1%))</f>
        <v>0.31714285714285717</v>
      </c>
      <c r="L47" s="44">
        <f t="shared" si="47"/>
        <v>0.31714285714285717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0.3214285714285714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0.27142857142857146</v>
      </c>
      <c r="J48" s="17" t="s">
        <v>19</v>
      </c>
      <c r="K48" s="17">
        <f t="shared" ref="K48:L48" si="50">IF(K47&lt;58%,K47+((60%-K47)/6),IF(K47&lt;70%,K47+2%,K47+1%))</f>
        <v>0.36428571428571432</v>
      </c>
      <c r="L48" s="17">
        <f t="shared" si="50"/>
        <v>0.36428571428571432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0.37714285714285711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0.33714285714285719</v>
      </c>
      <c r="J49" s="41" t="s">
        <v>19</v>
      </c>
      <c r="K49" s="41">
        <f t="shared" ref="K49:L49" si="53">IF(K48&lt;58%,K48+((60%-K48)/5),IF(K48&lt;70%,K48+2%,K48+1%))</f>
        <v>0.41142857142857148</v>
      </c>
      <c r="L49" s="41">
        <f t="shared" si="53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0.43285714285714283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0.40285714285714291</v>
      </c>
      <c r="J50" s="17" t="s">
        <v>19</v>
      </c>
      <c r="K50" s="17">
        <f t="shared" ref="K50:L50" si="56">IF(K49&lt;58%,K49+((60%-K49)/4),IF(K49&lt;70%,K49+2%,K49+1%))</f>
        <v>0.45857142857142863</v>
      </c>
      <c r="L50" s="17">
        <f t="shared" si="56"/>
        <v>0.45857142857142863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0.48857142857142855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0.46857142857142858</v>
      </c>
      <c r="J51" s="41" t="s">
        <v>19</v>
      </c>
      <c r="K51" s="41">
        <f t="shared" ref="K51:L51" si="59">IF(K50&lt;58%,K50+((60%-K50)/3),IF(K50&lt;70%,K50+2%,K50+1%))</f>
        <v>0.50571428571428578</v>
      </c>
      <c r="L51" s="41">
        <f t="shared" si="59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0.54428571428571426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0.53428571428571425</v>
      </c>
      <c r="J52" s="17" t="s">
        <v>19</v>
      </c>
      <c r="K52" s="17">
        <f t="shared" ref="K52:L52" si="62">IF(K51&lt;58%,K51+((60%-K51)/2),IF(K51&lt;70%,K51+2%,K51+1%))</f>
        <v>0.55285714285714294</v>
      </c>
      <c r="L52" s="17">
        <f t="shared" si="62"/>
        <v>0.55285714285714294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Hernandez, Tara L</cp:lastModifiedBy>
  <cp:revision/>
  <dcterms:created xsi:type="dcterms:W3CDTF">2022-08-31T19:47:17Z</dcterms:created>
  <dcterms:modified xsi:type="dcterms:W3CDTF">2022-09-07T21:02:14Z</dcterms:modified>
  <cp:category/>
  <cp:contentStatus/>
</cp:coreProperties>
</file>